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0e44dbb96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8f740be3adc4bdf"/>
    <x:sheet xmlns:r="http://schemas.openxmlformats.org/officeDocument/2006/relationships" name="Quotes" sheetId="2" r:id="R52e106cbf27a4f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€#,##0.00;[Red](€#,##0.00);€0.00"/>
    <x:numFmt numFmtId="202" formatCode="€0.000"/>
  </x:numFmts>
  <x:fonts count="10">
    <x:font>
      <x:sz val="11"/>
      <x:name val="Carlito"/>
    </x:font>
    <x:font>
      <x:sz val="11"/>
      <x:name val="Aptos"/>
    </x:font>
    <x:font>
      <x:b/>
      <x:sz val="19"/>
      <x:color rgb="FFFFFFFF"/>
      <x:name val="Aptos"/>
    </x:font>
    <x:font>
      <x:sz val="10"/>
      <x:color rgb="FF52666A"/>
      <x:name val="Aptos"/>
    </x:font>
    <x:font>
      <x:b/>
      <x:sz val="11"/>
      <x:color rgb="FF0D766E"/>
      <x:name val="Aptos"/>
    </x:font>
    <x:font>
      <x:sz val="9"/>
      <x:color rgb="FF52666A"/>
      <x:name val="Aptos"/>
    </x:font>
    <x:font>
      <x:b/>
      <x:sz val="11"/>
      <x:color rgb="FF1755A6"/>
      <x:name val="Aptos"/>
    </x:font>
    <x:font>
      <x:sz val="11"/>
      <x:color rgb="FF0D766E"/>
      <x:name val="Aptos"/>
    </x:font>
    <x:font>
      <x:b/>
      <x:sz val="11"/>
      <x:color rgb="FFFFFFFF"/>
      <x:name val="Aptos"/>
    </x:font>
    <x:font>
      <x:sz val="11"/>
      <x:color rgb="FF1755A6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162B32"/>
      </x:patternFill>
    </x:fill>
    <x:fill>
      <x:patternFill patternType="solid">
        <x:fgColor rgb="FFEDF6F3"/>
      </x:patternFill>
    </x:fill>
    <x:fill>
      <x:patternFill patternType="solid">
        <x:fgColor rgb="FFFFF4E8"/>
      </x:patternFill>
    </x:fill>
    <x:fill>
      <x:patternFill patternType="solid">
        <x:fgColor rgb="FF0D766E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3" borderId="1" xfId="0" applyNumberFormat="1" applyFont="1" applyFill="1" applyBorder="1"/>
    <x:xf numFmtId="0" fontId="4" fillId="3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  <x:xf numFmtId="0" fontId="1" fillId="4" borderId="1" xfId="0" applyNumberFormat="1" applyFont="1" applyFill="1" applyBorder="1"/>
    <x:xf numFmtId="0" fontId="6" fillId="4" borderId="1" xfId="0" applyNumberFormat="1" applyFont="1" applyFill="1" applyBorder="1"/>
    <x:xf numFmtId="200" fontId="6" fillId="4" borderId="1" xfId="0" applyNumberFormat="1" applyFont="1" applyFill="1" applyBorder="1"/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8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8" fillId="5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/>
    <x:xf numFmtId="0" fontId="9" fillId="4" borderId="0" xfId="0" applyNumberFormat="1" applyFont="1" applyFill="1" applyBorder="1"/>
    <x:xf numFmtId="0" fontId="9" fillId="4" borderId="1" xfId="0" applyNumberFormat="1" applyFont="1" applyFill="1" applyBorder="1"/>
    <x:xf numFmtId="201" fontId="9" fillId="4" borderId="0" xfId="0" applyNumberFormat="1" applyFont="1" applyFill="1" applyBorder="1"/>
    <x:xf numFmtId="201" fontId="9" fillId="4" borderId="1" xfId="0" applyNumberFormat="1" applyFont="1" applyFill="1" applyBorder="1"/>
    <x:xf numFmtId="201" fontId="1" fillId="3" borderId="0" xfId="0" applyNumberFormat="1" applyFont="1" applyFill="1" applyBorder="1"/>
    <x:xf numFmtId="201" fontId="1" fillId="3" borderId="1" xfId="0" applyNumberFormat="1" applyFont="1" applyFill="1" applyBorder="1"/>
    <x:xf numFmtId="202" fontId="1" fillId="3" borderId="0" xfId="0" applyNumberFormat="1" applyFont="1" applyFill="1" applyBorder="1"/>
    <x:xf numFmtId="202" fontId="1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c7581fbe545bd" /><Relationship Type="http://schemas.openxmlformats.org/officeDocument/2006/relationships/theme" Target="/xl/theme/theme1.xml" Id="Rf8240c626a2e4631" /><Relationship Type="http://schemas.openxmlformats.org/officeDocument/2006/relationships/sharedStrings" Target="/xl/sharedStrings.xml" Id="Rc9ae6ca1fad64d4e" /><Relationship Type="http://schemas.openxmlformats.org/officeDocument/2006/relationships/worksheet" Target="/xl/worksheets/sheet1.xml" Id="R18f740be3adc4bdf" /><Relationship Type="http://schemas.openxmlformats.org/officeDocument/2006/relationships/worksheet" Target="/xl/worksheets/sheet2.xml" Id="R52e106cbf27a4f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8" customHeight="1">
      <x:c r="A1" s="5" t="str">
        <x:v>INNTALLY  /  WORKING TEMPLATE</x:v>
      </x:c>
      <x:c r="B1" s="5"/>
      <x:c r="C1" s="5"/>
      <x:c r="D1" s="5"/>
      <x:c r="E1" s="5"/>
      <x:c r="F1" s="5"/>
      <x:c r="G1" s="5"/>
      <x:c r="H1" s="5"/>
    </x:row>
    <x:row r="2" ht="36" customHeight="1">
      <x:c r="A2" s="9" t="str">
        <x:v>Fictional examples • Editable inputs in blue • Calculated cells in pale green</x:v>
      </x:c>
      <x:c r="B2" s="9"/>
      <x:c r="C2" s="9"/>
      <x:c r="D2" s="9"/>
      <x:c r="E2" s="9"/>
      <x:c r="F2" s="9"/>
      <x:c r="G2" s="9"/>
      <x:c r="H2" s="9"/>
    </x:row>
    <x:row r="3" ht="23" customHeight="1">
      <x:c r="A3" s="2"/>
      <x:c r="B3" s="2"/>
      <x:c r="C3" s="2"/>
      <x:c r="D3" s="2"/>
      <x:c r="E3" s="2"/>
      <x:c r="F3" s="2"/>
      <x:c r="G3" s="2"/>
      <x:c r="H3" s="2"/>
    </x:row>
    <x:row r="4" ht="26" customHeight="1">
      <x:c r="A4" s="13" t="str">
        <x:v>1  Define one exact product</x:v>
      </x:c>
      <x:c r="B4" s="13"/>
      <x:c r="C4" s="13"/>
      <x:c r="D4" s="13"/>
      <x:c r="E4" s="13"/>
      <x:c r="F4" s="13"/>
      <x:c r="G4" s="13"/>
      <x:c r="H4" s="13"/>
    </x:row>
    <x:row r="5" ht="23" customHeight="1">
      <x:c r="A5" s="17" t="str">
        <x:v>Compare one identical product and base unit. Alternatives need a separate suitability decision. Prices in the example are fictional, not supplier quotes.</x:v>
      </x:c>
      <x:c r="B5" s="17"/>
      <x:c r="C5" s="17"/>
      <x:c r="D5" s="17"/>
      <x:c r="E5" s="17"/>
      <x:c r="F5" s="17"/>
      <x:c r="G5" s="17"/>
      <x:c r="H5" s="17"/>
    </x:row>
    <x:row r="6" ht="23" customHeight="1">
      <x:c r="A6" s="17"/>
      <x:c r="B6" s="17"/>
      <x:c r="C6" s="17"/>
      <x:c r="D6" s="17"/>
      <x:c r="E6" s="17"/>
      <x:c r="F6" s="17"/>
      <x:c r="G6" s="17"/>
      <x:c r="H6" s="17"/>
    </x:row>
    <x:row r="7" ht="23" customHeight="1">
      <x:c r="A7" s="2"/>
      <x:c r="B7" s="2"/>
      <x:c r="C7" s="2"/>
      <x:c r="D7" s="2"/>
      <x:c r="E7" s="2"/>
      <x:c r="F7" s="2"/>
      <x:c r="G7" s="2"/>
      <x:c r="H7" s="2"/>
    </x:row>
    <x:row r="8" ht="26" customHeight="1">
      <x:c r="A8" s="13" t="str">
        <x:v>2  Enter the required quantity</x:v>
      </x:c>
      <x:c r="B8" s="13"/>
      <x:c r="C8" s="13"/>
      <x:c r="D8" s="13"/>
      <x:c r="E8" s="13"/>
      <x:c r="F8" s="13"/>
      <x:c r="G8" s="13"/>
      <x:c r="H8" s="13"/>
    </x:row>
    <x:row r="9" ht="23" customHeight="1">
      <x:c r="A9" s="17" t="str">
        <x:v>On Quotes, change B4. Enter supplier pack size, case price, delivery, other charges, approved discount and minimum product subtotal. Use a consistent VAT basis. Refundable deposits are not included in this model.</x:v>
      </x:c>
      <x:c r="B9" s="17"/>
      <x:c r="C9" s="17"/>
      <x:c r="D9" s="17"/>
      <x:c r="E9" s="17"/>
      <x:c r="F9" s="17"/>
      <x:c r="G9" s="17"/>
      <x:c r="H9" s="17"/>
    </x:row>
    <x:row r="10" ht="23" customHeight="1">
      <x:c r="A10" s="17"/>
      <x:c r="B10" s="17"/>
      <x:c r="C10" s="17"/>
      <x:c r="D10" s="17"/>
      <x:c r="E10" s="17"/>
      <x:c r="F10" s="17"/>
      <x:c r="G10" s="17"/>
      <x:c r="H10" s="17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</x:row>
    <x:row r="12" ht="26" customHeight="1">
      <x:c r="A12" s="13" t="str">
        <x:v>3  Confirm fulfilment</x:v>
      </x:c>
      <x:c r="B12" s="13"/>
      <x:c r="C12" s="13"/>
      <x:c r="D12" s="13"/>
      <x:c r="E12" s="13"/>
      <x:c r="F12" s="13"/>
      <x:c r="G12" s="13"/>
      <x:c r="H12" s="13"/>
    </x:row>
    <x:row r="13" ht="23" customHeight="1">
      <x:c r="A13" s="17" t="str">
        <x:v>Set Fulfilment to Yes only after confirming product, stock, delivery date and terms. Unknown or No quotes are not included in the lowest-eligible-total calculation.</x:v>
      </x:c>
      <x:c r="B13" s="17"/>
      <x:c r="C13" s="17"/>
      <x:c r="D13" s="17"/>
      <x:c r="E13" s="17"/>
      <x:c r="F13" s="17"/>
      <x:c r="G13" s="17"/>
      <x:c r="H13" s="17"/>
    </x:row>
    <x:row r="14" ht="23" customHeight="1">
      <x:c r="A14" s="17"/>
      <x:c r="B14" s="17"/>
      <x:c r="C14" s="17"/>
      <x:c r="D14" s="17"/>
      <x:c r="E14" s="17"/>
      <x:c r="F14" s="17"/>
      <x:c r="G14" s="17"/>
      <x:c r="H14" s="17"/>
    </x:row>
    <x:row r="15" ht="23" customHeight="1">
      <x:c r="A15" s="2"/>
      <x:c r="B15" s="2"/>
      <x:c r="C15" s="2"/>
      <x:c r="D15" s="2"/>
      <x:c r="E15" s="2"/>
      <x:c r="F15" s="2"/>
      <x:c r="G15" s="2"/>
      <x:c r="H15" s="2"/>
    </x:row>
    <x:row r="16" ht="26" customHeight="1">
      <x:c r="A16" s="13" t="str">
        <x:v>4  Review case rounding</x:v>
      </x:c>
      <x:c r="B16" s="13"/>
      <x:c r="C16" s="13"/>
      <x:c r="D16" s="13"/>
      <x:c r="E16" s="13"/>
      <x:c r="F16" s="13"/>
      <x:c r="G16" s="13"/>
      <x:c r="H16" s="13"/>
    </x:row>
    <x:row r="17" ht="23" customHeight="1">
      <x:c r="A17" s="17" t="str">
        <x:v>Cases round up. Actual units and surplus are shown. This is a single-product model: do not allocate a whole-basket delivery cost more than once or mistake it for basket optimisation.</x:v>
      </x:c>
      <x:c r="B17" s="17"/>
      <x:c r="C17" s="17"/>
      <x:c r="D17" s="17"/>
      <x:c r="E17" s="17"/>
      <x:c r="F17" s="17"/>
      <x:c r="G17" s="17"/>
      <x:c r="H17" s="17"/>
    </x:row>
    <x:row r="18" ht="23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6" customHeight="1">
      <x:c r="A20" s="13" t="str">
        <x:v>5  Check before ordering</x:v>
      </x:c>
      <x:c r="B20" s="13"/>
      <x:c r="C20" s="13"/>
      <x:c r="D20" s="13"/>
      <x:c r="E20" s="13"/>
      <x:c r="F20" s="13"/>
      <x:c r="G20" s="13"/>
      <x:c r="H20" s="13"/>
    </x:row>
    <x:row r="21" ht="23" customHeight="1">
      <x:c r="A21" s="17" t="str">
        <x:v>The model assumes delivery charges entered are correct for the quantity. Review free-delivery thresholds, discounts and payment terms manually. Confirm all source quotes before use.</x:v>
      </x:c>
      <x:c r="B21" s="17"/>
      <x:c r="C21" s="17"/>
      <x:c r="D21" s="17"/>
      <x:c r="E21" s="17"/>
      <x:c r="F21" s="17"/>
      <x:c r="G21" s="17"/>
      <x:c r="H21" s="17"/>
    </x:row>
    <x:row r="22" ht="23" customHeight="1">
      <x:c r="A22" s="17"/>
      <x:c r="B22" s="17"/>
      <x:c r="C22" s="17"/>
      <x:c r="D22" s="17"/>
      <x:c r="E22" s="17"/>
      <x:c r="F22" s="17"/>
      <x:c r="G22" s="17"/>
      <x:c r="H22" s="17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  <x:row r="24" ht="23" customHeight="1">
      <x:c r="A24" s="21" t="str">
        <x:v>Method: explicit arithmetic and fictional inputs prepared by Inntally. Product-identity reference: https://resources.gs1ie.org/helpdesk/how-do-i-identify-my-products-and-cases</x:v>
      </x:c>
      <x:c r="B24" s="21"/>
      <x:c r="C24" s="21"/>
      <x:c r="D24" s="21"/>
      <x:c r="E24" s="21"/>
      <x:c r="F24" s="21"/>
      <x:c r="G24" s="21"/>
      <x:c r="H24" s="21"/>
    </x:row>
    <x:row r="25" ht="23" customHeight="1">
      <x:c r="A25" s="21"/>
      <x:c r="B25" s="21"/>
      <x:c r="C25" s="21"/>
      <x:c r="D25" s="21"/>
      <x:c r="E25" s="21"/>
      <x:c r="F25" s="21"/>
      <x:c r="G25" s="21"/>
      <x:c r="H25" s="21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</x:row>
  </x:sheetData>
  <x:mergeCells>
    <x:mergeCell ref="A1:H1"/>
    <x:mergeCell ref="A2:H2"/>
    <x:mergeCell ref="A4:H4"/>
    <x:mergeCell ref="A5:H6"/>
    <x:mergeCell ref="A8:H8"/>
    <x:mergeCell ref="A9:H10"/>
    <x:mergeCell ref="A12:H12"/>
    <x:mergeCell ref="A13:H14"/>
    <x:mergeCell ref="A16:H16"/>
    <x:mergeCell ref="A17:H18"/>
    <x:mergeCell ref="A20:H20"/>
    <x:mergeCell ref="A21:H22"/>
    <x:mergeCell ref="A24:H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5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20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23" hidden="0" customWidth="1"/>
    <x:col min="15" max="15" width="14" hidden="0" customWidth="1"/>
    <x:col min="16" max="16" width="14" hidden="0" customWidth="1"/>
  </x:cols>
  <x:sheetData>
    <x:row r="1" ht="38" customHeight="1">
      <x:c r="A1" s="5" t="str">
        <x:v>SUPPLIER PRICE COMPARISON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6" customHeight="1">
      <x:c r="A2" s="9" t="str">
        <x:v>One exact product • Whole-case ordering • Excludes VAT and refundable deposits in this example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</x:row>
    <x:row r="3" ht="23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 t="str">
        <x:v>Required units</x:v>
      </x:c>
      <x:c r="B4" s="26" t="n">
        <x:v>96</x:v>
      </x:c>
      <x:c r="C4" s="2"/>
      <x:c r="D4" s="33" t="str">
        <x:v>Lowest eligible total compares confirmed quotes only. A lower price is not an approval to purchase.</x:v>
      </x:c>
      <x:c r="E4" s="33"/>
      <x:c r="F4" s="33"/>
      <x:c r="G4" s="33"/>
      <x:c r="H4" s="33"/>
      <x:c r="I4" s="2"/>
      <x:c r="J4" s="2"/>
      <x:c r="K4" s="2"/>
      <x:c r="L4" s="2"/>
      <x:c r="M4" s="2"/>
      <x:c r="N4" s="2"/>
      <x:c r="O4" s="2"/>
      <x:c r="P4" s="2"/>
    </x:row>
    <x:row r="5" ht="23" customHeight="1">
      <x:c r="A5" s="2" t="str">
        <x:v>Lowest eligible total</x:v>
      </x:c>
      <x:c r="B5" s="30" t="n">
        <x:f>IF(COUNT(O8:O17)=0,"No confirmed quote",MIN(O8:O17))</x:f>
        <x:v>76.8</x:v>
      </x:c>
      <x:c r="C5" s="2"/>
      <x:c r="D5" s="33"/>
      <x:c r="E5" s="33"/>
      <x:c r="F5" s="33"/>
      <x:c r="G5" s="33"/>
      <x:c r="H5" s="33"/>
      <x:c r="I5" s="2"/>
      <x:c r="J5" s="2"/>
      <x:c r="K5" s="2"/>
      <x:c r="L5" s="2"/>
      <x:c r="M5" s="2"/>
      <x:c r="N5" s="2"/>
      <x:c r="O5" s="2"/>
      <x:c r="P5" s="2"/>
    </x:row>
    <x:row r="6" ht="23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0" customHeight="1">
      <x:c r="A7" s="39" t="str">
        <x:v>Supplier</x:v>
      </x:c>
      <x:c r="B7" s="39" t="str">
        <x:v>Units / case</x:v>
      </x:c>
      <x:c r="C7" s="39" t="str">
        <x:v>Case price €</x:v>
      </x:c>
      <x:c r="D7" s="39" t="str">
        <x:v>Delivery €</x:v>
      </x:c>
      <x:c r="E7" s="39" t="str">
        <x:v>Other fees €</x:v>
      </x:c>
      <x:c r="F7" s="39" t="str">
        <x:v>Discount €</x:v>
      </x:c>
      <x:c r="G7" s="39" t="str">
        <x:v>Min. goods subtotal €</x:v>
      </x:c>
      <x:c r="H7" s="39" t="str">
        <x:v>Fulfilment confirmed?</x:v>
      </x:c>
      <x:c r="I7" s="39" t="str">
        <x:v>Cases needed</x:v>
      </x:c>
      <x:c r="J7" s="39" t="str">
        <x:v>Actual units</x:v>
      </x:c>
      <x:c r="K7" s="39" t="str">
        <x:v>Goods subtotal €</x:v>
      </x:c>
      <x:c r="L7" s="39" t="str">
        <x:v>Delivered total €</x:v>
      </x:c>
      <x:c r="M7" s="39" t="str">
        <x:v>€ / actual unit</x:v>
      </x:c>
      <x:c r="N7" s="39" t="str">
        <x:v>Eligibility</x:v>
      </x:c>
      <x:c r="O7" s="39" t="str">
        <x:v>Eligible total €</x:v>
      </x:c>
      <x:c r="P7" s="39" t="str">
        <x:v>Surplus units</x:v>
      </x:c>
    </x:row>
    <x:row r="8" ht="23" customHeight="1">
      <x:c r="A8" s="46" t="str">
        <x:v>Supplier A</x:v>
      </x:c>
      <x:c r="B8" s="46" t="n">
        <x:v>24</x:v>
      </x:c>
      <x:c r="C8" s="48" t="n">
        <x:v>19.2</x:v>
      </x:c>
      <x:c r="D8" s="48" t="n">
        <x:v>0</x:v>
      </x:c>
      <x:c r="E8" s="48" t="n">
        <x:v>0</x:v>
      </x:c>
      <x:c r="F8" s="48" t="n">
        <x:v>0</x:v>
      </x:c>
      <x:c r="G8" s="48" t="n">
        <x:v>0</x:v>
      </x:c>
      <x:c r="H8" s="46" t="str">
        <x:v>Yes</x:v>
      </x:c>
      <x:c r="I8" s="12" t="n">
        <x:f>IF(OR(A8="",COUNT(B8:G8)&lt;6,B8&lt;=0,B8&lt;&gt;INT(B8),MIN(C8:G8)&lt;0,NOT(ISNUMBER($B$4)),$B$4&lt;=0,$B$4&lt;&gt;INT($B$4)),"",ROUNDUP($B$4/B8,0))</x:f>
        <x:v>4</x:v>
      </x:c>
      <x:c r="J8" s="12" t="n">
        <x:f>IF(I8="","",I8*B8)</x:f>
        <x:v>96</x:v>
      </x:c>
      <x:c r="K8" s="50" t="n">
        <x:f>IF(I8="","",I8*C8)</x:f>
        <x:v>76.8</x:v>
      </x:c>
      <x:c r="L8" s="50" t="n">
        <x:f>IF(I8="","",K8+D8+E8-F8)</x:f>
        <x:v>76.8</x:v>
      </x:c>
      <x:c r="M8" s="52" t="n">
        <x:f>IF(OR(J8="",J8=0),"",L8/J8)</x:f>
        <x:v>0.7999999999999999</x:v>
      </x:c>
      <x:c r="N8" s="12" t="str">
        <x:f>IF(I8="","Incomplete",IF(L8&lt;0,"Check discount",IF(K8&lt;G8,"Below minimum",IF(H8="Yes","Eligible","Not confirmed"))))</x:f>
        <x:v>Eligible</x:v>
      </x:c>
      <x:c r="O8" s="50" t="n">
        <x:f>IF(N8="Eligible",L8,"")</x:f>
        <x:v>76.8</x:v>
      </x:c>
      <x:c r="P8" s="12" t="n">
        <x:f>IF(J8="","",J8-$B$4)</x:f>
        <x:v>0</x:v>
      </x:c>
    </x:row>
    <x:row r="9" ht="23" customHeight="1">
      <x:c r="A9" s="46" t="str">
        <x:v>Supplier B</x:v>
      </x:c>
      <x:c r="B9" s="46" t="n">
        <x:v>12</x:v>
      </x:c>
      <x:c r="C9" s="48" t="n">
        <x:v>10.2</x:v>
      </x:c>
      <x:c r="D9" s="48" t="n">
        <x:v>0</x:v>
      </x:c>
      <x:c r="E9" s="48" t="n">
        <x:v>0</x:v>
      </x:c>
      <x:c r="F9" s="48" t="n">
        <x:v>0</x:v>
      </x:c>
      <x:c r="G9" s="48" t="n">
        <x:v>0</x:v>
      </x:c>
      <x:c r="H9" s="46" t="str">
        <x:v>Yes</x:v>
      </x:c>
      <x:c r="I9" s="12" t="n">
        <x:f>IF(OR(A9="",COUNT(B9:G9)&lt;6,B9&lt;=0,B9&lt;&gt;INT(B9),MIN(C9:G9)&lt;0,NOT(ISNUMBER($B$4)),$B$4&lt;=0,$B$4&lt;&gt;INT($B$4)),"",ROUNDUP($B$4/B9,0))</x:f>
        <x:v>8</x:v>
      </x:c>
      <x:c r="J9" s="12" t="n">
        <x:f>IF(I9="","",I9*B9)</x:f>
        <x:v>96</x:v>
      </x:c>
      <x:c r="K9" s="50" t="n">
        <x:f>IF(I9="","",I9*C9)</x:f>
        <x:v>81.6</x:v>
      </x:c>
      <x:c r="L9" s="50" t="n">
        <x:f>IF(I9="","",K9+D9+E9-F9)</x:f>
        <x:v>81.6</x:v>
      </x:c>
      <x:c r="M9" s="52" t="n">
        <x:f>IF(OR(J9="",J9=0),"",L9/J9)</x:f>
        <x:v>0.85</x:v>
      </x:c>
      <x:c r="N9" s="12" t="str">
        <x:f>IF(I9="","Incomplete",IF(L9&lt;0,"Check discount",IF(K9&lt;G9,"Below minimum",IF(H9="Yes","Eligible","Not confirmed"))))</x:f>
        <x:v>Eligible</x:v>
      </x:c>
      <x:c r="O9" s="50" t="n">
        <x:f>IF(N9="Eligible",L9,"")</x:f>
        <x:v>81.6</x:v>
      </x:c>
      <x:c r="P9" s="12" t="n">
        <x:f>IF(J9="","",J9-$B$4)</x:f>
        <x:v>0</x:v>
      </x:c>
    </x:row>
    <x:row r="10" ht="23" customHeight="1">
      <x:c r="A10" s="46" t="str">
        <x:v>Supplier C</x:v>
      </x:c>
      <x:c r="B10" s="46" t="n">
        <x:v>24</x:v>
      </x:c>
      <x:c r="C10" s="48" t="n">
        <x:v>18.6</x:v>
      </x:c>
      <x:c r="D10" s="48" t="n">
        <x:v>8</x:v>
      </x:c>
      <x:c r="E10" s="48" t="n">
        <x:v>0</x:v>
      </x:c>
      <x:c r="F10" s="48" t="n">
        <x:v>0</x:v>
      </x:c>
      <x:c r="G10" s="48" t="n">
        <x:v>0</x:v>
      </x:c>
      <x:c r="H10" s="46" t="str">
        <x:v>Yes</x:v>
      </x:c>
      <x:c r="I10" s="12" t="n">
        <x:f>IF(OR(A10="",COUNT(B10:G10)&lt;6,B10&lt;=0,B10&lt;&gt;INT(B10),MIN(C10:G10)&lt;0,NOT(ISNUMBER($B$4)),$B$4&lt;=0,$B$4&lt;&gt;INT($B$4)),"",ROUNDUP($B$4/B10,0))</x:f>
        <x:v>4</x:v>
      </x:c>
      <x:c r="J10" s="12" t="n">
        <x:f>IF(I10="","",I10*B10)</x:f>
        <x:v>96</x:v>
      </x:c>
      <x:c r="K10" s="50" t="n">
        <x:f>IF(I10="","",I10*C10)</x:f>
        <x:v>74.4</x:v>
      </x:c>
      <x:c r="L10" s="50" t="n">
        <x:f>IF(I10="","",K10+D10+E10-F10)</x:f>
        <x:v>82.4</x:v>
      </x:c>
      <x:c r="M10" s="52" t="n">
        <x:f>IF(OR(J10="",J10=0),"",L10/J10)</x:f>
        <x:v>0.8583333333333334</x:v>
      </x:c>
      <x:c r="N10" s="12" t="str">
        <x:f>IF(I10="","Incomplete",IF(L10&lt;0,"Check discount",IF(K10&lt;G10,"Below minimum",IF(H10="Yes","Eligible","Not confirmed"))))</x:f>
        <x:v>Eligible</x:v>
      </x:c>
      <x:c r="O10" s="50" t="n">
        <x:f>IF(N10="Eligible",L10,"")</x:f>
        <x:v>82.4</x:v>
      </x:c>
      <x:c r="P10" s="12" t="n">
        <x:f>IF(J10="","",J10-$B$4)</x:f>
        <x:v>0</x:v>
      </x:c>
    </x:row>
    <x:row r="11" ht="23" customHeight="1">
      <x:c r="A11" s="46"/>
      <x:c r="B11" s="46"/>
      <x:c r="C11" s="48"/>
      <x:c r="D11" s="48"/>
      <x:c r="E11" s="48"/>
      <x:c r="F11" s="48"/>
      <x:c r="G11" s="48"/>
      <x:c r="H11" s="46"/>
      <x:c r="I11" s="12" t="str">
        <x:f>IF(OR(A11="",COUNT(B11:G11)&lt;6,B11&lt;=0,B11&lt;&gt;INT(B11),MIN(C11:G11)&lt;0,NOT(ISNUMBER($B$4)),$B$4&lt;=0,$B$4&lt;&gt;INT($B$4)),"",ROUNDUP($B$4/B11,0))</x:f>
      </x:c>
      <x:c r="J11" s="12" t="str">
        <x:f>IF(I11="","",I11*B11)</x:f>
      </x:c>
      <x:c r="K11" s="50" t="str">
        <x:f>IF(I11="","",I11*C11)</x:f>
      </x:c>
      <x:c r="L11" s="50" t="str">
        <x:f>IF(I11="","",K11+D11+E11-F11)</x:f>
      </x:c>
      <x:c r="M11" s="52" t="str">
        <x:f>IF(OR(J11="",J11=0),"",L11/J11)</x:f>
      </x:c>
      <x:c r="N11" s="12" t="str">
        <x:f>IF(I11="","Incomplete",IF(L11&lt;0,"Check discount",IF(K11&lt;G11,"Below minimum",IF(H11="Yes","Eligible","Not confirmed"))))</x:f>
        <x:v>Incomplete</x:v>
      </x:c>
      <x:c r="O11" s="50" t="str">
        <x:f>IF(N11="Eligible",L11,"")</x:f>
      </x:c>
      <x:c r="P11" s="12" t="str">
        <x:f>IF(J11="","",J11-$B$4)</x:f>
      </x:c>
    </x:row>
    <x:row r="12" ht="23" customHeight="1">
      <x:c r="A12" s="46"/>
      <x:c r="B12" s="46"/>
      <x:c r="C12" s="48"/>
      <x:c r="D12" s="48"/>
      <x:c r="E12" s="48"/>
      <x:c r="F12" s="48"/>
      <x:c r="G12" s="48"/>
      <x:c r="H12" s="46"/>
      <x:c r="I12" s="12" t="str">
        <x:f>IF(OR(A12="",COUNT(B12:G12)&lt;6,B12&lt;=0,B12&lt;&gt;INT(B12),MIN(C12:G12)&lt;0,NOT(ISNUMBER($B$4)),$B$4&lt;=0,$B$4&lt;&gt;INT($B$4)),"",ROUNDUP($B$4/B12,0))</x:f>
      </x:c>
      <x:c r="J12" s="12" t="str">
        <x:f>IF(I12="","",I12*B12)</x:f>
      </x:c>
      <x:c r="K12" s="50" t="str">
        <x:f>IF(I12="","",I12*C12)</x:f>
      </x:c>
      <x:c r="L12" s="50" t="str">
        <x:f>IF(I12="","",K12+D12+E12-F12)</x:f>
      </x:c>
      <x:c r="M12" s="52" t="str">
        <x:f>IF(OR(J12="",J12=0),"",L12/J12)</x:f>
      </x:c>
      <x:c r="N12" s="12" t="str">
        <x:f>IF(I12="","Incomplete",IF(L12&lt;0,"Check discount",IF(K12&lt;G12,"Below minimum",IF(H12="Yes","Eligible","Not confirmed"))))</x:f>
        <x:v>Incomplete</x:v>
      </x:c>
      <x:c r="O12" s="50" t="str">
        <x:f>IF(N12="Eligible",L12,"")</x:f>
      </x:c>
      <x:c r="P12" s="12" t="str">
        <x:f>IF(J12="","",J12-$B$4)</x:f>
      </x:c>
    </x:row>
    <x:row r="13" ht="23" customHeight="1">
      <x:c r="A13" s="46"/>
      <x:c r="B13" s="46"/>
      <x:c r="C13" s="48"/>
      <x:c r="D13" s="48"/>
      <x:c r="E13" s="48"/>
      <x:c r="F13" s="48"/>
      <x:c r="G13" s="48"/>
      <x:c r="H13" s="46"/>
      <x:c r="I13" s="12" t="str">
        <x:f>IF(OR(A13="",COUNT(B13:G13)&lt;6,B13&lt;=0,B13&lt;&gt;INT(B13),MIN(C13:G13)&lt;0,NOT(ISNUMBER($B$4)),$B$4&lt;=0,$B$4&lt;&gt;INT($B$4)),"",ROUNDUP($B$4/B13,0))</x:f>
      </x:c>
      <x:c r="J13" s="12" t="str">
        <x:f>IF(I13="","",I13*B13)</x:f>
      </x:c>
      <x:c r="K13" s="50" t="str">
        <x:f>IF(I13="","",I13*C13)</x:f>
      </x:c>
      <x:c r="L13" s="50" t="str">
        <x:f>IF(I13="","",K13+D13+E13-F13)</x:f>
      </x:c>
      <x:c r="M13" s="52" t="str">
        <x:f>IF(OR(J13="",J13=0),"",L13/J13)</x:f>
      </x:c>
      <x:c r="N13" s="12" t="str">
        <x:f>IF(I13="","Incomplete",IF(L13&lt;0,"Check discount",IF(K13&lt;G13,"Below minimum",IF(H13="Yes","Eligible","Not confirmed"))))</x:f>
        <x:v>Incomplete</x:v>
      </x:c>
      <x:c r="O13" s="50" t="str">
        <x:f>IF(N13="Eligible",L13,"")</x:f>
      </x:c>
      <x:c r="P13" s="12" t="str">
        <x:f>IF(J13="","",J13-$B$4)</x:f>
      </x:c>
    </x:row>
    <x:row r="14" ht="23" customHeight="1">
      <x:c r="A14" s="46"/>
      <x:c r="B14" s="46"/>
      <x:c r="C14" s="48"/>
      <x:c r="D14" s="48"/>
      <x:c r="E14" s="48"/>
      <x:c r="F14" s="48"/>
      <x:c r="G14" s="48"/>
      <x:c r="H14" s="46"/>
      <x:c r="I14" s="12" t="str">
        <x:f>IF(OR(A14="",COUNT(B14:G14)&lt;6,B14&lt;=0,B14&lt;&gt;INT(B14),MIN(C14:G14)&lt;0,NOT(ISNUMBER($B$4)),$B$4&lt;=0,$B$4&lt;&gt;INT($B$4)),"",ROUNDUP($B$4/B14,0))</x:f>
      </x:c>
      <x:c r="J14" s="12" t="str">
        <x:f>IF(I14="","",I14*B14)</x:f>
      </x:c>
      <x:c r="K14" s="50" t="str">
        <x:f>IF(I14="","",I14*C14)</x:f>
      </x:c>
      <x:c r="L14" s="50" t="str">
        <x:f>IF(I14="","",K14+D14+E14-F14)</x:f>
      </x:c>
      <x:c r="M14" s="52" t="str">
        <x:f>IF(OR(J14="",J14=0),"",L14/J14)</x:f>
      </x:c>
      <x:c r="N14" s="12" t="str">
        <x:f>IF(I14="","Incomplete",IF(L14&lt;0,"Check discount",IF(K14&lt;G14,"Below minimum",IF(H14="Yes","Eligible","Not confirmed"))))</x:f>
        <x:v>Incomplete</x:v>
      </x:c>
      <x:c r="O14" s="50" t="str">
        <x:f>IF(N14="Eligible",L14,"")</x:f>
      </x:c>
      <x:c r="P14" s="12" t="str">
        <x:f>IF(J14="","",J14-$B$4)</x:f>
      </x:c>
    </x:row>
    <x:row r="15" ht="23" customHeight="1">
      <x:c r="A15" s="46"/>
      <x:c r="B15" s="46"/>
      <x:c r="C15" s="48"/>
      <x:c r="D15" s="48"/>
      <x:c r="E15" s="48"/>
      <x:c r="F15" s="48"/>
      <x:c r="G15" s="48"/>
      <x:c r="H15" s="46"/>
      <x:c r="I15" s="12" t="str">
        <x:f>IF(OR(A15="",COUNT(B15:G15)&lt;6,B15&lt;=0,B15&lt;&gt;INT(B15),MIN(C15:G15)&lt;0,NOT(ISNUMBER($B$4)),$B$4&lt;=0,$B$4&lt;&gt;INT($B$4)),"",ROUNDUP($B$4/B15,0))</x:f>
      </x:c>
      <x:c r="J15" s="12" t="str">
        <x:f>IF(I15="","",I15*B15)</x:f>
      </x:c>
      <x:c r="K15" s="50" t="str">
        <x:f>IF(I15="","",I15*C15)</x:f>
      </x:c>
      <x:c r="L15" s="50" t="str">
        <x:f>IF(I15="","",K15+D15+E15-F15)</x:f>
      </x:c>
      <x:c r="M15" s="52" t="str">
        <x:f>IF(OR(J15="",J15=0),"",L15/J15)</x:f>
      </x:c>
      <x:c r="N15" s="12" t="str">
        <x:f>IF(I15="","Incomplete",IF(L15&lt;0,"Check discount",IF(K15&lt;G15,"Below minimum",IF(H15="Yes","Eligible","Not confirmed"))))</x:f>
        <x:v>Incomplete</x:v>
      </x:c>
      <x:c r="O15" s="50" t="str">
        <x:f>IF(N15="Eligible",L15,"")</x:f>
      </x:c>
      <x:c r="P15" s="12" t="str">
        <x:f>IF(J15="","",J15-$B$4)</x:f>
      </x:c>
    </x:row>
    <x:row r="16" ht="23" customHeight="1">
      <x:c r="A16" s="46"/>
      <x:c r="B16" s="46"/>
      <x:c r="C16" s="48"/>
      <x:c r="D16" s="48"/>
      <x:c r="E16" s="48"/>
      <x:c r="F16" s="48"/>
      <x:c r="G16" s="48"/>
      <x:c r="H16" s="46"/>
      <x:c r="I16" s="12" t="str">
        <x:f>IF(OR(A16="",COUNT(B16:G16)&lt;6,B16&lt;=0,B16&lt;&gt;INT(B16),MIN(C16:G16)&lt;0,NOT(ISNUMBER($B$4)),$B$4&lt;=0,$B$4&lt;&gt;INT($B$4)),"",ROUNDUP($B$4/B16,0))</x:f>
      </x:c>
      <x:c r="J16" s="12" t="str">
        <x:f>IF(I16="","",I16*B16)</x:f>
      </x:c>
      <x:c r="K16" s="50" t="str">
        <x:f>IF(I16="","",I16*C16)</x:f>
      </x:c>
      <x:c r="L16" s="50" t="str">
        <x:f>IF(I16="","",K16+D16+E16-F16)</x:f>
      </x:c>
      <x:c r="M16" s="52" t="str">
        <x:f>IF(OR(J16="",J16=0),"",L16/J16)</x:f>
      </x:c>
      <x:c r="N16" s="12" t="str">
        <x:f>IF(I16="","Incomplete",IF(L16&lt;0,"Check discount",IF(K16&lt;G16,"Below minimum",IF(H16="Yes","Eligible","Not confirmed"))))</x:f>
        <x:v>Incomplete</x:v>
      </x:c>
      <x:c r="O16" s="50" t="str">
        <x:f>IF(N16="Eligible",L16,"")</x:f>
      </x:c>
      <x:c r="P16" s="12" t="str">
        <x:f>IF(J16="","",J16-$B$4)</x:f>
      </x:c>
    </x:row>
    <x:row r="17" ht="23" customHeight="1">
      <x:c r="A17" s="46"/>
      <x:c r="B17" s="46"/>
      <x:c r="C17" s="48"/>
      <x:c r="D17" s="48"/>
      <x:c r="E17" s="48"/>
      <x:c r="F17" s="48"/>
      <x:c r="G17" s="48"/>
      <x:c r="H17" s="46"/>
      <x:c r="I17" s="12" t="str">
        <x:f>IF(OR(A17="",COUNT(B17:G17)&lt;6,B17&lt;=0,B17&lt;&gt;INT(B17),MIN(C17:G17)&lt;0,NOT(ISNUMBER($B$4)),$B$4&lt;=0,$B$4&lt;&gt;INT($B$4)),"",ROUNDUP($B$4/B17,0))</x:f>
      </x:c>
      <x:c r="J17" s="12" t="str">
        <x:f>IF(I17="","",I17*B17)</x:f>
      </x:c>
      <x:c r="K17" s="50" t="str">
        <x:f>IF(I17="","",I17*C17)</x:f>
      </x:c>
      <x:c r="L17" s="50" t="str">
        <x:f>IF(I17="","",K17+D17+E17-F17)</x:f>
      </x:c>
      <x:c r="M17" s="52" t="str">
        <x:f>IF(OR(J17="",J17=0),"",L17/J17)</x:f>
      </x:c>
      <x:c r="N17" s="12" t="str">
        <x:f>IF(I17="","Incomplete",IF(L17&lt;0,"Check discount",IF(K17&lt;G17,"Below minimum",IF(H17="Yes","Eligible","Not confirmed"))))</x:f>
        <x:v>Incomplete</x:v>
      </x:c>
      <x:c r="O17" s="50" t="str">
        <x:f>IF(N17="Eligible",L17,"")</x:f>
      </x:c>
      <x:c r="P17" s="12" t="str">
        <x:f>IF(J17="","",J17-$B$4)</x:f>
      </x:c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3" customHeight="1">
      <x:c r="A20" s="9" t="str">
        <x:v>Fictional example: 96 identical bottles. Supplier A €76.80; B €81.60; C €82.40. All are confirmed for the same delivery date. Change the inputs to model your own quotes; validate the commercial conditions first.</x:v>
      </x:c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9"/>
      <x:c r="P20" s="9"/>
    </x:row>
    <x:row r="21" ht="23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9"/>
      <x:c r="P21" s="9"/>
    </x:row>
    <x:row r="22" ht="23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</x:sheetData>
  <x:mergeCells>
    <x:mergeCell ref="A1:P1"/>
    <x:mergeCell ref="A2:P2"/>
    <x:mergeCell ref="D4:H5"/>
    <x:mergeCell ref="A20:P21"/>
  </x:mergeCells>
  <x:dataValidations count="1">
    <x:dataValidation type="list" sqref="H8:H17">
      <x:formula1>"Yes,No,Unknown"</x:formula1>
    </x:dataValidation>
  </x:dataValidations>
  <x:pageMargins left="0.7" right="0.7" top="0.75" bottom="0.75" header="0.3" footer="0.3"/>
</x:worksheet>
</file>